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maxs/Downloads/eomagis-static/de/wp-content/uploads/sites/2/2018/12/"/>
    </mc:Choice>
  </mc:AlternateContent>
  <xr:revisionPtr revIDLastSave="0" documentId="13_ncr:1_{4C519C03-7D48-754A-8229-9CF0C25CFA9B}" xr6:coauthVersionLast="47" xr6:coauthVersionMax="47" xr10:uidLastSave="{00000000-0000-0000-0000-000000000000}"/>
  <bookViews>
    <workbookView xWindow="80" yWindow="500" windowWidth="38400" windowHeight="19320" tabRatio="500" xr2:uid="{00000000-000D-0000-FFFF-FFFF00000000}"/>
  </bookViews>
  <sheets>
    <sheet name="Übersicht" sheetId="13" r:id="rId1"/>
    <sheet name="Janua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C6" i="13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8" i="4"/>
  <c r="C9" i="13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6" i="11"/>
  <c r="E38" i="11" s="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D19" i="13"/>
  <c r="A3" i="12"/>
  <c r="A3" i="11"/>
  <c r="A3" i="10"/>
  <c r="A3" i="9"/>
  <c r="A3" i="8"/>
  <c r="A3" i="7"/>
  <c r="A3" i="6"/>
  <c r="A3" i="5"/>
  <c r="A3" i="4"/>
  <c r="A3" i="3"/>
  <c r="A3" i="2"/>
  <c r="A3" i="1"/>
  <c r="A2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2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2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2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2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2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2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2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2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E38" i="10" l="1"/>
  <c r="E38" i="3"/>
  <c r="F38" i="3" s="1"/>
  <c r="F38" i="1"/>
  <c r="E38" i="7"/>
  <c r="E38" i="5"/>
  <c r="E38" i="2"/>
  <c r="E38" i="8"/>
  <c r="E38" i="6"/>
  <c r="F9" i="13"/>
  <c r="E9" i="13"/>
  <c r="F6" i="13"/>
  <c r="E6" i="13"/>
  <c r="F38" i="7"/>
  <c r="C12" i="13"/>
  <c r="F38" i="2"/>
  <c r="C7" i="13"/>
  <c r="E38" i="12"/>
  <c r="C15" i="13"/>
  <c r="F38" i="10"/>
  <c r="C16" i="13"/>
  <c r="F38" i="11"/>
  <c r="E38" i="9"/>
  <c r="F38" i="8"/>
  <c r="C13" i="13"/>
  <c r="C11" i="13"/>
  <c r="F38" i="6"/>
  <c r="F38" i="4"/>
  <c r="C8" i="13" l="1"/>
  <c r="F8" i="13" s="1"/>
  <c r="C10" i="13"/>
  <c r="F38" i="5"/>
  <c r="E8" i="13"/>
  <c r="C14" i="13"/>
  <c r="F38" i="9"/>
  <c r="F15" i="13"/>
  <c r="E15" i="13"/>
  <c r="F12" i="13"/>
  <c r="E12" i="13"/>
  <c r="F11" i="13"/>
  <c r="E11" i="13"/>
  <c r="F38" i="12"/>
  <c r="C17" i="13"/>
  <c r="F13" i="13"/>
  <c r="E13" i="13"/>
  <c r="F16" i="13"/>
  <c r="E16" i="13"/>
  <c r="F7" i="13"/>
  <c r="E7" i="13"/>
  <c r="F10" i="13" l="1"/>
  <c r="E10" i="13"/>
  <c r="F17" i="13"/>
  <c r="E17" i="13"/>
  <c r="E14" i="13"/>
  <c r="F14" i="13"/>
  <c r="C19" i="13"/>
  <c r="E19" i="13" s="1"/>
  <c r="F19" i="13" l="1"/>
</calcChain>
</file>

<file path=xl/sharedStrings.xml><?xml version="1.0" encoding="utf-8"?>
<sst xmlns="http://schemas.openxmlformats.org/spreadsheetml/2006/main" count="129" uniqueCount="28">
  <si>
    <t>Datum</t>
  </si>
  <si>
    <t>Startzeit</t>
  </si>
  <si>
    <t>Endzeit</t>
  </si>
  <si>
    <t>Pause</t>
  </si>
  <si>
    <t>Dauer</t>
  </si>
  <si>
    <t>Januar</t>
  </si>
  <si>
    <t>Monat</t>
  </si>
  <si>
    <t>Arbeitszeit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</si>
  <si>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</si>
  <si>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</si>
  <si>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</si>
  <si>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</si>
  <si>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</si>
  <si>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</si>
  <si>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</si>
  <si>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</si>
  <si>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</si>
  <si>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</si>
  <si>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</si>
  <si>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Ihr Name</t>
  </si>
  <si>
    <t>Anmerkung</t>
  </si>
  <si>
    <t>Gesamtdauer</t>
  </si>
  <si>
    <t>Arbeitszeitenbericht</t>
  </si>
  <si>
    <t>Platz für weitere Anmerkungen...</t>
  </si>
  <si>
    <t>Überstunden</t>
  </si>
  <si>
    <t>Sollstunden</t>
  </si>
  <si>
    <t>Monatslohn</t>
  </si>
  <si>
    <t>Stundenlohn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</si>
</sst>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\ ddd"/>
    <numFmt numFmtId="165" formatCode="mmmm\ yyyy"/>
    <numFmt numFmtId="166" formatCode="[h]:mm"/>
    <numFmt numFmtId="167" formatCode="yyyy"/>
    <numFmt numFmtId="168" formatCode="[hh]:mm"/>
    <numFmt numFmtId="169" formatCode="#,##0.00\ &quot;€&quot;"/>
  </numFmts>
  <fonts count="11">
    <font>
      <sz val="12"/>
      <color theme="1"/>
      <name val="Calibri"/>
      <family val="2"/>
      <scheme val="minor"/>
    </font>
    <font>
      <sz val="12"/>
      <color theme="1"/>
      <name val="Courie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ourie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164" fontId="1" fillId="0" borderId="1" xfId="0" applyNumberFormat="1" applyFont="1" applyBorder="1"/>
    <xf numFmtId="0" fontId="2" fillId="0" borderId="0" xfId="1" applyFill="1" applyBorder="1"/>
    <xf numFmtId="164" fontId="1" fillId="4" borderId="1" xfId="0" applyNumberFormat="1" applyFont="1" applyFill="1" applyBorder="1"/>
    <xf numFmtId="20" fontId="1" fillId="0" borderId="1" xfId="0" applyNumberFormat="1" applyFont="1" applyBorder="1"/>
    <xf numFmtId="20" fontId="1" fillId="4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0" xfId="0" applyNumberFormat="1" applyAlignment="1">
      <alignment vertical="top"/>
    </xf>
    <xf numFmtId="164" fontId="1" fillId="0" borderId="13" xfId="0" applyNumberFormat="1" applyFont="1" applyBorder="1"/>
    <xf numFmtId="20" fontId="1" fillId="0" borderId="13" xfId="0" applyNumberFormat="1" applyFont="1" applyBorder="1"/>
    <xf numFmtId="49" fontId="0" fillId="0" borderId="13" xfId="0" applyNumberFormat="1" applyBorder="1"/>
    <xf numFmtId="164" fontId="1" fillId="0" borderId="6" xfId="0" applyNumberFormat="1" applyFont="1" applyBorder="1"/>
    <xf numFmtId="20" fontId="1" fillId="0" borderId="6" xfId="0" applyNumberFormat="1" applyFont="1" applyBorder="1"/>
    <xf numFmtId="49" fontId="0" fillId="0" borderId="6" xfId="0" applyNumberFormat="1" applyBorder="1"/>
    <xf numFmtId="20" fontId="1" fillId="0" borderId="0" xfId="0" applyNumberFormat="1" applyFont="1"/>
    <xf numFmtId="49" fontId="0" fillId="0" borderId="0" xfId="0" applyNumberFormat="1"/>
    <xf numFmtId="164" fontId="1" fillId="4" borderId="13" xfId="0" applyNumberFormat="1" applyFont="1" applyFill="1" applyBorder="1"/>
    <xf numFmtId="20" fontId="1" fillId="4" borderId="13" xfId="0" applyNumberFormat="1" applyFont="1" applyFill="1" applyBorder="1"/>
    <xf numFmtId="49" fontId="0" fillId="4" borderId="13" xfId="0" applyNumberFormat="1" applyFill="1" applyBorder="1"/>
    <xf numFmtId="20" fontId="9" fillId="0" borderId="6" xfId="0" applyNumberFormat="1" applyFont="1" applyBorder="1"/>
    <xf numFmtId="164" fontId="9" fillId="0" borderId="0" xfId="0" applyNumberFormat="1" applyFont="1"/>
    <xf numFmtId="20" fontId="9" fillId="0" borderId="0" xfId="0" applyNumberFormat="1" applyFont="1"/>
    <xf numFmtId="164" fontId="9" fillId="0" borderId="6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6" fillId="2" borderId="2" xfId="0" applyFont="1" applyFill="1" applyBorder="1"/>
    <xf numFmtId="168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166" fontId="6" fillId="3" borderId="3" xfId="0" applyNumberFormat="1" applyFont="1" applyFill="1" applyBorder="1"/>
    <xf numFmtId="0" fontId="6" fillId="3" borderId="4" xfId="0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8" fontId="4" fillId="0" borderId="2" xfId="0" applyNumberFormat="1" applyFont="1" applyBorder="1"/>
    <xf numFmtId="168" fontId="6" fillId="0" borderId="1" xfId="0" applyNumberFormat="1" applyFont="1" applyBorder="1"/>
    <xf numFmtId="0" fontId="6" fillId="2" borderId="4" xfId="0" applyFont="1" applyFill="1" applyBorder="1" applyAlignment="1">
      <alignment horizontal="left"/>
    </xf>
    <xf numFmtId="169" fontId="4" fillId="0" borderId="1" xfId="0" applyNumberFormat="1" applyFont="1" applyBorder="1" applyAlignment="1">
      <alignment horizontal="right"/>
    </xf>
    <xf numFmtId="169" fontId="0" fillId="0" borderId="0" xfId="0" applyNumberFormat="1" applyAlignment="1">
      <alignment horizontal="right"/>
    </xf>
    <xf numFmtId="169" fontId="6" fillId="0" borderId="1" xfId="0" applyNumberFormat="1" applyFont="1" applyBorder="1" applyAlignment="1">
      <alignment horizontal="right"/>
    </xf>
    <xf numFmtId="20" fontId="10" fillId="0" borderId="0" xfId="0" applyNumberFormat="1" applyFont="1"/>
    <xf numFmtId="0" fontId="6" fillId="2" borderId="1" xfId="0" applyFont="1" applyFill="1" applyBorder="1" applyAlignment="1">
      <alignment horizontal="left"/>
    </xf>
    <xf numFmtId="169" fontId="4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0" fillId="4" borderId="2" xfId="0" applyNumberFormat="1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24"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omagis.com/de/?utm_source=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822856</xdr:colOff>
      <xdr:row>1</xdr:row>
      <xdr:rowOff>12699</xdr:rowOff>
    </xdr:from>
    <xdr:to>
      <xdr:col>12</xdr:col>
      <xdr:colOff>12700</xdr:colOff>
      <xdr:row>15</xdr:row>
      <xdr:rowOff>94736</xdr:rowOff>
    </xdr:to>
    <xdr:pic>
      <xdr:nvPicPr>
        <xdr:cNvPr id="3" name="Bi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956" y="279399"/>
          <a:ext cx="4142844" cy="347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A3" sqref="A3:F3"/>
    </sheetView>
  </sheetViews>
  <sheetFormatPr baseColWidth="10" defaultRowHeight="16"/>
  <cols>
    <col min="1" max="1" width="12.5" customWidth="1"/>
    <col min="2" max="2" width="16.6640625" customWidth="1"/>
    <col min="3" max="3" width="11.5" bestFit="1" customWidth="1"/>
    <col min="4" max="4" width="12.5" bestFit="1" customWidth="1"/>
    <col min="5" max="5" width="13.83203125" bestFit="1" customWidth="1"/>
    <col min="6" max="6" width="12.83203125" bestFit="1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0">
        <v>45292</v>
      </c>
      <c r="B2" s="51"/>
      <c r="C2" s="51"/>
      <c r="D2" s="51"/>
      <c r="E2" s="51"/>
      <c r="F2" s="52"/>
    </row>
    <row r="3" spans="1:6" ht="21">
      <c r="A3" s="53" t="s">
        <v>19</v>
      </c>
      <c r="B3" s="54"/>
      <c r="C3" s="54"/>
      <c r="D3" s="54"/>
      <c r="E3" s="54"/>
      <c r="F3" s="55"/>
    </row>
    <row r="5" spans="1:6" ht="19">
      <c r="A5" s="56" t="s">
        <v>6</v>
      </c>
      <c r="B5" s="57"/>
      <c r="C5" s="28" t="s">
        <v>7</v>
      </c>
      <c r="D5" s="6" t="s">
        <v>25</v>
      </c>
      <c r="E5" s="6" t="s">
        <v>24</v>
      </c>
      <c r="F5" s="36" t="s">
        <v>26</v>
      </c>
    </row>
    <row r="6" spans="1:6" ht="19">
      <c r="A6" s="45" t="s">
        <v>5</v>
      </c>
      <c r="B6" s="46"/>
      <c r="C6" s="34">
        <f>Januar!E38</f>
        <v>0</v>
      </c>
      <c r="D6" s="29">
        <v>1.875</v>
      </c>
      <c r="E6" s="30" t="str">
        <f>TEXT(ABS(C6-D6),IF(C6&lt;D6,"-","+") &amp;"[hh]:mm")</f>
        <v>-45:00</v>
      </c>
      <c r="F6" s="37">
        <f>(C6/$F$22)*$D$23</f>
        <v>0</v>
      </c>
    </row>
    <row r="7" spans="1:6" ht="19">
      <c r="A7" s="45" t="s">
        <v>8</v>
      </c>
      <c r="B7" s="46"/>
      <c r="C7" s="34">
        <f>Februar!E38</f>
        <v>0</v>
      </c>
      <c r="D7" s="29">
        <v>1.875</v>
      </c>
      <c r="E7" s="30" t="str">
        <f t="shared" ref="E7:E16" si="0">TEXT(ABS(C7-D7),IF(C7&lt;D7,"-","+") &amp;"[hh]:mm")</f>
        <v>-45:00</v>
      </c>
      <c r="F7" s="37">
        <f>(C7/$F$22)*$D$23</f>
        <v>0</v>
      </c>
    </row>
    <row r="8" spans="1:6" ht="19">
      <c r="A8" s="45" t="s">
        <v>9</v>
      </c>
      <c r="B8" s="46"/>
      <c r="C8" s="34">
        <f>März!E38</f>
        <v>0</v>
      </c>
      <c r="D8" s="29">
        <v>1.875</v>
      </c>
      <c r="E8" s="30" t="str">
        <f t="shared" si="0"/>
        <v>-45:00</v>
      </c>
      <c r="F8" s="37">
        <f>(C8/$F$22)*$D$23</f>
        <v>0</v>
      </c>
    </row>
    <row r="9" spans="1:6" ht="19">
      <c r="A9" s="45" t="s">
        <v>10</v>
      </c>
      <c r="B9" s="46"/>
      <c r="C9" s="34">
        <f>April!E38</f>
        <v>0</v>
      </c>
      <c r="D9" s="29">
        <v>1.875</v>
      </c>
      <c r="E9" s="30" t="str">
        <f t="shared" si="0"/>
        <v>-45:00</v>
      </c>
      <c r="F9" s="37">
        <f>(C9/$F$22)*$D$23</f>
        <v>0</v>
      </c>
    </row>
    <row r="10" spans="1:6" ht="19">
      <c r="A10" s="45" t="s">
        <v>11</v>
      </c>
      <c r="B10" s="46"/>
      <c r="C10" s="34">
        <f>Mai!E38</f>
        <v>0</v>
      </c>
      <c r="D10" s="29">
        <v>1.875</v>
      </c>
      <c r="E10" s="30" t="str">
        <f t="shared" si="0"/>
        <v>-45:00</v>
      </c>
      <c r="F10" s="37">
        <f t="shared" ref="F10:F16" si="1">(C10/$F$22)*$D$23</f>
        <v>0</v>
      </c>
    </row>
    <row r="11" spans="1:6" ht="19">
      <c r="A11" s="45" t="s">
        <v>12</v>
      </c>
      <c r="B11" s="46"/>
      <c r="C11" s="34">
        <f>Juni!E38</f>
        <v>0</v>
      </c>
      <c r="D11" s="29">
        <v>1.875</v>
      </c>
      <c r="E11" s="30" t="str">
        <f t="shared" si="0"/>
        <v>-45:00</v>
      </c>
      <c r="F11" s="37">
        <f t="shared" si="1"/>
        <v>0</v>
      </c>
    </row>
    <row r="12" spans="1:6" ht="19">
      <c r="A12" s="45" t="s">
        <v>13</v>
      </c>
      <c r="B12" s="46"/>
      <c r="C12" s="34">
        <f>Juli!E38</f>
        <v>0</v>
      </c>
      <c r="D12" s="29">
        <v>1.875</v>
      </c>
      <c r="E12" s="30" t="str">
        <f t="shared" si="0"/>
        <v>-45:00</v>
      </c>
      <c r="F12" s="37">
        <f t="shared" si="1"/>
        <v>0</v>
      </c>
    </row>
    <row r="13" spans="1:6" ht="19">
      <c r="A13" s="45" t="s">
        <v>14</v>
      </c>
      <c r="B13" s="46"/>
      <c r="C13" s="34">
        <f>August!E38</f>
        <v>0</v>
      </c>
      <c r="D13" s="29">
        <v>1.875</v>
      </c>
      <c r="E13" s="30" t="str">
        <f t="shared" si="0"/>
        <v>-45:00</v>
      </c>
      <c r="F13" s="37">
        <f t="shared" si="1"/>
        <v>0</v>
      </c>
    </row>
    <row r="14" spans="1:6" ht="19">
      <c r="A14" s="45" t="s">
        <v>15</v>
      </c>
      <c r="B14" s="46"/>
      <c r="C14" s="34">
        <f>September!E38</f>
        <v>0</v>
      </c>
      <c r="D14" s="29">
        <v>1.875</v>
      </c>
      <c r="E14" s="30" t="str">
        <f t="shared" si="0"/>
        <v>-45:00</v>
      </c>
      <c r="F14" s="37">
        <f t="shared" si="1"/>
        <v>0</v>
      </c>
    </row>
    <row r="15" spans="1:6" ht="19">
      <c r="A15" s="45" t="s">
        <v>16</v>
      </c>
      <c r="B15" s="46"/>
      <c r="C15" s="34">
        <f>Oktober!E38</f>
        <v>0</v>
      </c>
      <c r="D15" s="29">
        <v>1.875</v>
      </c>
      <c r="E15" s="30" t="str">
        <f t="shared" si="0"/>
        <v>-45:00</v>
      </c>
      <c r="F15" s="37">
        <f t="shared" si="1"/>
        <v>0</v>
      </c>
    </row>
    <row r="16" spans="1:6" ht="19">
      <c r="A16" s="45" t="s">
        <v>17</v>
      </c>
      <c r="B16" s="46"/>
      <c r="C16" s="34">
        <f>November!E38</f>
        <v>0</v>
      </c>
      <c r="D16" s="29">
        <v>1.875</v>
      </c>
      <c r="E16" s="30" t="str">
        <f t="shared" si="0"/>
        <v>-45:00</v>
      </c>
      <c r="F16" s="37">
        <f t="shared" si="1"/>
        <v>0</v>
      </c>
    </row>
    <row r="17" spans="1:6" ht="19">
      <c r="A17" s="45" t="s">
        <v>18</v>
      </c>
      <c r="B17" s="46"/>
      <c r="C17" s="34">
        <f>Dezember!E38</f>
        <v>0</v>
      </c>
      <c r="D17" s="29">
        <v>1.875</v>
      </c>
      <c r="E17" s="30" t="str">
        <f>TEXT(ABS(C17-D17),IF(C17&lt;D17,"-","+") &amp;"[hh]:mm")</f>
        <v>-45:00</v>
      </c>
      <c r="F17" s="37">
        <f>(C17/$F$22)*$D$23</f>
        <v>0</v>
      </c>
    </row>
    <row r="18" spans="1:6" ht="19">
      <c r="A18" s="26"/>
      <c r="C18" s="27"/>
      <c r="D18" s="27"/>
      <c r="F18" s="38"/>
    </row>
    <row r="19" spans="1:6" ht="19">
      <c r="A19" s="43" t="s">
        <v>21</v>
      </c>
      <c r="B19" s="44"/>
      <c r="C19" s="35">
        <f>SUM(C6:C17)</f>
        <v>0</v>
      </c>
      <c r="D19" s="35">
        <f>SUM(D6:D17)</f>
        <v>22.5</v>
      </c>
      <c r="E19" s="33" t="str">
        <f>TEXT(ABS(C19-D19),IF(C19&lt;D19,"-","+") &amp;"[hh]:mm")</f>
        <v>-540:00</v>
      </c>
      <c r="F19" s="39">
        <f>SUM(F6:F17)</f>
        <v>0</v>
      </c>
    </row>
    <row r="22" spans="1:6" ht="19">
      <c r="D22" s="41" t="s">
        <v>27</v>
      </c>
      <c r="E22" s="41"/>
      <c r="F22" s="40">
        <v>4.1666666666666664E-2</v>
      </c>
    </row>
    <row r="23" spans="1:6" ht="19">
      <c r="D23" s="42">
        <v>12.5</v>
      </c>
      <c r="E23" s="42"/>
    </row>
  </sheetData>
  <mergeCells count="19">
    <mergeCell ref="A10:B10"/>
    <mergeCell ref="A15:B15"/>
    <mergeCell ref="A14:B14"/>
    <mergeCell ref="A13:B13"/>
    <mergeCell ref="A12:B12"/>
    <mergeCell ref="A11:B11"/>
    <mergeCell ref="A1:F1"/>
    <mergeCell ref="A2:F2"/>
    <mergeCell ref="A3:F3"/>
    <mergeCell ref="A9:B9"/>
    <mergeCell ref="A8:B8"/>
    <mergeCell ref="A7:B7"/>
    <mergeCell ref="A6:B6"/>
    <mergeCell ref="A5:B5"/>
    <mergeCell ref="D22:E22"/>
    <mergeCell ref="D23:E23"/>
    <mergeCell ref="A19:B19"/>
    <mergeCell ref="A17:B17"/>
    <mergeCell ref="A16:B16"/>
  </mergeCells>
  <phoneticPr fontId="3" type="noConversion"/>
  <pageMargins left="0.7" right="0.7" top="0.75" bottom="0.75" header="0.3" footer="0.3"/>
  <pageSetup paperSize="9" orientation="portrait" horizontalDpi="0" verticalDpi="0"/>
  <ignoredErrors>
    <ignoredError sqref="E19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topLeftCell="A24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DATE(YEAR(Übersicht!A2),MONTH(Übersicht!A2)+8,1)</f>
        <v>45536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45536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45537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45538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45539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45540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45541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45542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45543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45544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45545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45546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45547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45548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45549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45550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45551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45552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45553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45554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45555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45556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45557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45558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45559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45560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45561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45562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45563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45564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45565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TEXT(ABS(E38-Übersicht!D14),IF(E38&lt;Übersicht!D14,"-","+")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7" priority="1">
      <formula>WEEKDAY($A6,2)&lt;6</formula>
    </cfRule>
    <cfRule type="expression" dxfId="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topLeftCell="A21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DATE(YEAR(Übersicht!A2),MONTH(Übersicht!A2)+9,1)</f>
        <v>45566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45566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45567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45568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45569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45570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45571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45572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45573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45574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45575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45576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45577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45578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45579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45580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45581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45582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45583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45584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45585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45586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45587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45588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45589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45590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45591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45592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45593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45594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45595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45596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TEXT(ABS(E38-Übersicht!D15),IF(E38&lt;Übersicht!D15,"-","+")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5" priority="1">
      <formula>WEEKDAY($A6,2)&lt;6</formula>
    </cfRule>
    <cfRule type="expression" dxfId="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topLeftCell="A16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DATE(YEAR(Übersicht!A2),MONTH(Übersicht!A2)+10,1)</f>
        <v>45597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45597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45598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45599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45600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45601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45602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45603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45604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45605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45606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45607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45608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45609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45610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45611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45612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45613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45614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45615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45616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45617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45618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45619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45620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45621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45622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45623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45624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45625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45626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TEXT(ABS(E38-Übersicht!D16),IF(E38&lt;Übersicht!D16,"-","+")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3" priority="1">
      <formula>WEEKDAY($A6,2)&lt;6</formula>
    </cfRule>
    <cfRule type="expression" dxfId="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workbookViewId="0">
      <selection activeCell="J28" sqref="J28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DATE(YEAR(Übersicht!A2),MONTH(Übersicht!A2)+11,1)</f>
        <v>45627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45627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45628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45629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45630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45631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45632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45633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45634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45635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45636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45637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45638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45639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45640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45641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45642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45643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45644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45645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45646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45647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45648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45649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45650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45651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45652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45653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45654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45655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45656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45657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TEXT(ABS(E38-Übersicht!D17),IF(E38&lt;Übersicht!D17,"-","+")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" priority="1">
      <formula>WEEKDAY($A6,2)&lt;6</formula>
    </cfRule>
    <cfRule type="expression" dxfId="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3" workbookViewId="0">
      <selection activeCell="C8" sqref="C8"/>
    </sheetView>
  </sheetViews>
  <sheetFormatPr baseColWidth="10" defaultRowHeight="16"/>
  <cols>
    <col min="1" max="5" width="9.33203125" customWidth="1"/>
    <col min="6" max="6" width="31.5" customWidth="1"/>
    <col min="8" max="8" width="14.5" bestFit="1" customWidth="1"/>
    <col min="9" max="9" width="19.6640625" bestFit="1" customWidth="1"/>
  </cols>
  <sheetData>
    <row r="1" spans="1:9" ht="21">
      <c r="A1" s="47" t="s">
        <v>22</v>
      </c>
      <c r="B1" s="48"/>
      <c r="C1" s="48"/>
      <c r="D1" s="48"/>
      <c r="E1" s="48"/>
      <c r="F1" s="49"/>
    </row>
    <row r="2" spans="1:9" ht="21" customHeight="1">
      <c r="A2" s="58">
        <f>Übersicht!A2</f>
        <v>45292</v>
      </c>
      <c r="B2" s="59"/>
      <c r="C2" s="59"/>
      <c r="D2" s="59"/>
      <c r="E2" s="59"/>
      <c r="F2" s="60"/>
      <c r="I2" s="2"/>
    </row>
    <row r="3" spans="1:9" ht="21" customHeight="1">
      <c r="A3" s="53" t="str">
        <f>Übersicht!A3</f>
        <v>Ihr Name</v>
      </c>
      <c r="B3" s="54"/>
      <c r="C3" s="54"/>
      <c r="D3" s="54"/>
      <c r="E3" s="54"/>
      <c r="F3" s="55"/>
    </row>
    <row r="5" spans="1:9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9" ht="17">
      <c r="A6" s="1">
        <f>A2</f>
        <v>45292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9" ht="17">
      <c r="A7" s="3">
        <f>A6+1</f>
        <v>45293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9" ht="17">
      <c r="A8" s="3">
        <f t="shared" ref="A8:A36" si="1">A7+1</f>
        <v>45294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9" ht="17">
      <c r="A9" s="1">
        <f t="shared" si="1"/>
        <v>45295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9" ht="17">
      <c r="A10" s="1">
        <f t="shared" si="1"/>
        <v>45296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9" ht="17">
      <c r="A11" s="1">
        <f t="shared" si="1"/>
        <v>45297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9" ht="17">
      <c r="A12" s="1">
        <f t="shared" si="1"/>
        <v>45298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9" ht="17">
      <c r="A13" s="1">
        <f t="shared" si="1"/>
        <v>45299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9" ht="17">
      <c r="A14" s="3">
        <f t="shared" si="1"/>
        <v>45300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9" ht="17">
      <c r="A15" s="3">
        <f t="shared" si="1"/>
        <v>45301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9" ht="17">
      <c r="A16" s="1">
        <f t="shared" si="1"/>
        <v>45302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45303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45304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45305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45306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45307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45308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45309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45310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45311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45312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45313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45314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45315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45316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45317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45318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45319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45320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45321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45322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TEXT(ABS(E38-Übersicht!D6),IF(E38&lt;Übersicht!D6,"-","+")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</sheetData>
  <mergeCells count="5">
    <mergeCell ref="A1:F1"/>
    <mergeCell ref="A2:F2"/>
    <mergeCell ref="A3:F3"/>
    <mergeCell ref="A40:F40"/>
    <mergeCell ref="A38:D38"/>
  </mergeCells>
  <phoneticPr fontId="3" type="noConversion"/>
  <conditionalFormatting sqref="A6:F36">
    <cfRule type="expression" dxfId="23" priority="1">
      <formula>WEEKDAY($A6,2)&lt;6</formula>
    </cfRule>
    <cfRule type="expression" dxfId="2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activeCell="C7" sqref="C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DATE(YEAR(Übersicht!A2),MONTH(Übersicht!A2)+1,1)</f>
        <v>45323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45323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45324</v>
      </c>
      <c r="B7" s="4">
        <v>0</v>
      </c>
      <c r="C7" s="4">
        <v>0</v>
      </c>
      <c r="D7" s="4">
        <v>0</v>
      </c>
      <c r="E7" s="5">
        <f t="shared" ref="E7:E34" si="0">C7-B7-D7</f>
        <v>0</v>
      </c>
      <c r="F7" s="9"/>
    </row>
    <row r="8" spans="1:6" ht="17">
      <c r="A8" s="3">
        <f t="shared" ref="A8:A34" si="1">A7+1</f>
        <v>45325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45326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45327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45328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45329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45330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45331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45332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45333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45334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45335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45336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45337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45338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45339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45340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45341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45342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45343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45344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45345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45346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45347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45348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45349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45350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1">
        <f t="shared" si="1"/>
        <v>45351</v>
      </c>
      <c r="B34" s="12">
        <v>0</v>
      </c>
      <c r="C34" s="12">
        <v>0</v>
      </c>
      <c r="D34" s="12">
        <v>0</v>
      </c>
      <c r="E34" s="12">
        <f t="shared" si="0"/>
        <v>0</v>
      </c>
      <c r="F34" s="13"/>
    </row>
    <row r="35" spans="1:6" ht="17">
      <c r="A35" s="25"/>
      <c r="B35" s="22"/>
      <c r="C35" s="22"/>
      <c r="D35" s="15"/>
      <c r="E35" s="15"/>
      <c r="F35" s="16"/>
    </row>
    <row r="36" spans="1:6" ht="17">
      <c r="A36" s="23"/>
      <c r="B36" s="24"/>
      <c r="C36" s="24"/>
      <c r="D36" s="17"/>
      <c r="E36" s="17"/>
      <c r="F36" s="18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TEXT(ABS(E38-Übersicht!D7),IF(E38&lt;Übersicht!D7,"-","+")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4">
    <cfRule type="expression" dxfId="21" priority="1">
      <formula>WEEKDAY($A6,2)&lt;6</formula>
    </cfRule>
    <cfRule type="expression" dxfId="2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I33" sqref="I3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DATE(YEAR(Übersicht!A2),MONTH(Übersicht!A2)+2,1)</f>
        <v>45352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45352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45353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45354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45355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45356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45357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45358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45359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45360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45361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45362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45363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45364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45365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45366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45367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45368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45369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45370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45371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45372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45373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45374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45375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45376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45377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45378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45379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45380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45381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45382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TEXT(ABS(E38-Übersicht!D8),IF(E38&lt;Übersicht!D8,"-","+")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9" priority="1">
      <formula>WEEKDAY($A6,2)&lt;6</formula>
    </cfRule>
    <cfRule type="expression" dxfId="1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workbookViewId="0">
      <selection activeCell="I37" sqref="I3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DATE(YEAR(Übersicht!A2),MONTH(Übersicht!A2)+3,1)</f>
        <v>45383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45383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45384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45385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45386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45387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45388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45389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45390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45391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45392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45393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45394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45395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45396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45397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45398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45399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45400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45401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45402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45403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45404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45405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45406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45407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45408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45409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45410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45411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45412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TEXT(ABS(E38-Übersicht!D9),IF(E38&lt;Übersicht!D9,"-","+")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7" priority="1">
      <formula>WEEKDAY($A6,2)&lt;6</formula>
    </cfRule>
    <cfRule type="expression" dxfId="1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DATE(YEAR(Übersicht!A2),MONTH(Übersicht!A2)+4,1)</f>
        <v>45413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45413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45414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45415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45416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45417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45418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45419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45420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45421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45422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45423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45424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45425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45426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45427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45428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45429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45430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45431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45432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45433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45434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45435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45436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45437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45438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45439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45440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45441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45442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45443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TEXT(ABS(E38-Übersicht!D10),IF(E38&lt;Übersicht!D10,"-","+")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5" priority="1">
      <formula>WEEKDAY($A6,2)&lt;6</formula>
    </cfRule>
    <cfRule type="expression" dxfId="1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DATE(YEAR(Übersicht!A2),MONTH(Übersicht!A2)+5,1)</f>
        <v>45444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45444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45445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45446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45447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45448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45449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45450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45451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45452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45453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45454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45455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45456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45457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45458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45459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45460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45461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45462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45463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45464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45465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45466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45467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45468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45469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45470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45471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45472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45473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TEXT(ABS(E38-Übersicht!D11),IF(E38&lt;Übersicht!D11,"-","+")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3" priority="1">
      <formula>WEEKDAY($A6,2)&lt;6</formula>
    </cfRule>
    <cfRule type="expression" dxfId="1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topLeftCell="A14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DATE(YEAR(Übersicht!A2),MONTH(Übersicht!A2)+6,1)</f>
        <v>45474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45474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45475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45476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45477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45478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45479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45480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45481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45482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45483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45484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45485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45486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45487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45488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45489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45490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45491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45492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45493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45494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45495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45496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45497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45498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45499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45500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45501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45502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45503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45504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TEXT(ABS(E38-Übersicht!D12),IF(E38&lt;Übersicht!D12,"-","+")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1" priority="1">
      <formula>WEEKDAY($A6,2)&lt;6</formula>
    </cfRule>
    <cfRule type="expression" dxfId="1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topLeftCell="A23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47" t="s">
        <v>22</v>
      </c>
      <c r="B1" s="48"/>
      <c r="C1" s="48"/>
      <c r="D1" s="48"/>
      <c r="E1" s="48"/>
      <c r="F1" s="49"/>
    </row>
    <row r="2" spans="1:6" ht="21">
      <c r="A2" s="58">
        <f>DATE(YEAR(Übersicht!A2),MONTH(Übersicht!A2)+7,1)</f>
        <v>45505</v>
      </c>
      <c r="B2" s="59"/>
      <c r="C2" s="59"/>
      <c r="D2" s="59"/>
      <c r="E2" s="59"/>
      <c r="F2" s="60"/>
    </row>
    <row r="3" spans="1:6" ht="21">
      <c r="A3" s="53" t="str">
        <f>Übersicht!A3</f>
        <v>Ihr Name</v>
      </c>
      <c r="B3" s="54"/>
      <c r="C3" s="54"/>
      <c r="D3" s="54"/>
      <c r="E3" s="54"/>
      <c r="F3" s="55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45505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45506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45507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45508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45509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45510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45511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45512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45513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45514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45515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45516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45517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45518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45519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45520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45521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45522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45523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45524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45525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45526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45527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45528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45529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45530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45531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45532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45533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45534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45535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4" t="s">
        <v>21</v>
      </c>
      <c r="B38" s="65"/>
      <c r="C38" s="65"/>
      <c r="D38" s="65"/>
      <c r="E38" s="31">
        <f>SUM(E6:E36)</f>
        <v>0</v>
      </c>
      <c r="F38" s="32" t="str">
        <f>TEXT(ABS(E38-Übersicht!D13),IF(E38&lt;Übersicht!D13,"-","+") &amp;"[hh]:mm")</f>
        <v>-45:00</v>
      </c>
    </row>
    <row r="39" spans="1:6">
      <c r="F39" s="7"/>
    </row>
    <row r="40" spans="1:6" ht="72" customHeight="1">
      <c r="A40" s="61" t="s">
        <v>23</v>
      </c>
      <c r="B40" s="62"/>
      <c r="C40" s="62"/>
      <c r="D40" s="62"/>
      <c r="E40" s="62"/>
      <c r="F40" s="63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9" priority="1">
      <formula>WEEKDAY($A6,2)&lt;6</formula>
    </cfRule>
    <cfRule type="expression" dxfId="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Maximilian Siebenhütter</cp:lastModifiedBy>
  <cp:lastPrinted>2016-05-02T09:15:40Z</cp:lastPrinted>
  <dcterms:created xsi:type="dcterms:W3CDTF">2016-04-29T11:30:58Z</dcterms:created>
  <dcterms:modified xsi:type="dcterms:W3CDTF">2023-12-28T17:01:06Z</dcterms:modified>
</cp:coreProperties>
</file>